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COEP-Tech\RIIL Board Meetings\3-RIIL board meeting\RIIL New Formats-revsied on 8June 2024\"/>
    </mc:Choice>
  </mc:AlternateContent>
  <xr:revisionPtr revIDLastSave="0" documentId="13_ncr:1_{A226A5CA-04E4-40CF-AE98-FB10642F252B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E7" i="1"/>
  <c r="F7" i="1" s="1"/>
  <c r="F8" i="1"/>
  <c r="G8" i="1" s="1"/>
  <c r="D22" i="1"/>
  <c r="G26" i="1"/>
  <c r="G27" i="1"/>
  <c r="G28" i="1"/>
  <c r="E11" i="1" l="1"/>
  <c r="F11" i="1"/>
  <c r="G7" i="1"/>
  <c r="H7" i="1" s="1"/>
  <c r="H8" i="1"/>
  <c r="G31" i="1"/>
  <c r="H11" i="1" l="1"/>
  <c r="G11" i="1"/>
  <c r="D12" i="1" l="1"/>
  <c r="D14" i="1"/>
</calcChain>
</file>

<file path=xl/sharedStrings.xml><?xml version="1.0" encoding="utf-8"?>
<sst xmlns="http://schemas.openxmlformats.org/spreadsheetml/2006/main" count="61" uniqueCount="57">
  <si>
    <t>INCOME</t>
  </si>
  <si>
    <t xml:space="preserve">Sr No </t>
  </si>
  <si>
    <t xml:space="preserve">No of participants </t>
  </si>
  <si>
    <t>Total Rs.</t>
  </si>
  <si>
    <t>Total , IRS</t>
  </si>
  <si>
    <t>Name of faculty/ staff</t>
  </si>
  <si>
    <t>Total  lectures</t>
  </si>
  <si>
    <t>Remuneration rate per lecture , INR</t>
  </si>
  <si>
    <t>Program-1 ( No of lecture)</t>
  </si>
  <si>
    <t>Program-2 ( No of lectures)</t>
  </si>
  <si>
    <t>Party name</t>
  </si>
  <si>
    <t>Bill  No and date</t>
  </si>
  <si>
    <t>Amount , INR</t>
  </si>
  <si>
    <t>Total  , INR</t>
  </si>
  <si>
    <t>COEP TECHNOLOGICAL UNIVERSITY PUNE</t>
  </si>
  <si>
    <t>(A Unitary Public University of Govt of Maharashtra)</t>
  </si>
  <si>
    <t xml:space="preserve">Signature of  CEP cordinator </t>
  </si>
  <si>
    <t>Source of income</t>
  </si>
  <si>
    <t>Registeration fee</t>
  </si>
  <si>
    <t>Sponsorship</t>
  </si>
  <si>
    <t>Receipt  invoice nos/ attached separate list</t>
  </si>
  <si>
    <t xml:space="preserve"> Net   fee without GST ,  INR</t>
  </si>
  <si>
    <t>Total  fee including 18% GST, INR</t>
  </si>
  <si>
    <t>A:  Expenses on  Foods/ course kits/ others</t>
  </si>
  <si>
    <t xml:space="preserve">B:     HONORARIUM TO FACULTY / STAFF </t>
  </si>
  <si>
    <t xml:space="preserve"> COEP0123</t>
  </si>
  <si>
    <t>COEP0234</t>
  </si>
  <si>
    <t>X</t>
  </si>
  <si>
    <t>Y</t>
  </si>
  <si>
    <t>Z</t>
  </si>
  <si>
    <t>Invoice123</t>
  </si>
  <si>
    <t>Invoice124</t>
  </si>
  <si>
    <t>Invoice125</t>
  </si>
  <si>
    <t>A</t>
  </si>
  <si>
    <t>B</t>
  </si>
  <si>
    <t>C</t>
  </si>
  <si>
    <t>(for 2days)</t>
  </si>
  <si>
    <t>labour layment</t>
  </si>
  <si>
    <t>Courier payment</t>
  </si>
  <si>
    <t>Assistant</t>
  </si>
  <si>
    <t>HoD name,Sign and Stamp</t>
  </si>
  <si>
    <t>Encl: a) Event flyer, b) Participants attednace, c) speaker list, d) Program time table e) Technical report for publicity</t>
  </si>
  <si>
    <t>Balance amount, INR</t>
  </si>
  <si>
    <t xml:space="preserve">30% to UOC </t>
  </si>
  <si>
    <t xml:space="preserve">CEP Income-Expenditure </t>
  </si>
  <si>
    <t>A = (Z-Y)</t>
  </si>
  <si>
    <t>Distribution to office (10%A=)</t>
  </si>
  <si>
    <t>(90%A)</t>
  </si>
  <si>
    <t>EXPENDITURE  =</t>
  </si>
  <si>
    <t xml:space="preserve"> Director (RIIL)</t>
  </si>
  <si>
    <t>Registrar</t>
  </si>
  <si>
    <t>Vice Chancellor</t>
  </si>
  <si>
    <t>Total , INR</t>
  </si>
  <si>
    <t xml:space="preserve">C:  Balance = </t>
  </si>
  <si>
    <t>To: Finance &amp;  Account Officer</t>
  </si>
  <si>
    <t>*Amount to be deposited to Accounts section</t>
  </si>
  <si>
    <t xml:space="preserve">Dean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</si>
</sst>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4" fillId="0" borderId="2" xfId="0" applyFont="1" applyBorder="1"/>
    <xf numFmtId="0" fontId="4" fillId="0" borderId="3" xfId="0" applyFont="1" applyBorder="1"/>
    <xf numFmtId="0" fontId="5" fillId="0" borderId="3" xfId="0" applyFont="1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0" fillId="0" borderId="6" xfId="0" applyBorder="1"/>
    <xf numFmtId="0" fontId="0" fillId="0" borderId="5" xfId="0" applyBorder="1"/>
    <xf numFmtId="0" fontId="2" fillId="0" borderId="5" xfId="0" applyFont="1" applyBorder="1"/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1" fillId="0" borderId="8" xfId="0" applyFont="1" applyBorder="1"/>
    <xf numFmtId="0" fontId="1" fillId="0" borderId="5" xfId="0" applyFont="1" applyBorder="1"/>
    <xf numFmtId="0" fontId="0" fillId="0" borderId="6" xfId="0" applyBorder="1" applyAlignment="1">
      <alignment vertical="top"/>
    </xf>
    <xf numFmtId="0" fontId="1" fillId="0" borderId="0" xfId="0" applyFont="1"/>
    <xf numFmtId="0" fontId="1" fillId="0" borderId="6" xfId="0" applyFont="1" applyBorder="1"/>
    <xf numFmtId="0" fontId="1" fillId="0" borderId="0" xfId="0" applyFont="1" applyAlignment="1">
      <alignment vertical="top"/>
    </xf>
    <xf numFmtId="0" fontId="1" fillId="0" borderId="6" xfId="0" applyFont="1" applyBorder="1" applyAlignment="1">
      <alignment vertical="top"/>
    </xf>
    <xf numFmtId="0" fontId="0" fillId="0" borderId="1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3" fillId="0" borderId="0" xfId="0" applyFont="1"/>
    <xf numFmtId="0" fontId="6" fillId="0" borderId="5" xfId="0" applyFont="1" applyBorder="1"/>
    <xf numFmtId="0" fontId="7" fillId="0" borderId="0" xfId="0" applyFont="1"/>
    <xf numFmtId="0" fontId="6" fillId="0" borderId="0" xfId="0" applyFont="1"/>
    <xf numFmtId="0" fontId="6" fillId="0" borderId="6" xfId="0" applyFont="1" applyBorder="1"/>
    <xf numFmtId="0" fontId="7" fillId="0" borderId="6" xfId="0" applyFont="1" applyBorder="1"/>
    <xf numFmtId="0" fontId="8" fillId="0" borderId="9" xfId="0" applyFont="1" applyBorder="1"/>
    <xf numFmtId="0" fontId="8" fillId="0" borderId="10" xfId="0" applyFont="1" applyBorder="1"/>
    <xf numFmtId="0" fontId="9" fillId="0" borderId="11" xfId="0" applyFont="1" applyBorder="1"/>
    <xf numFmtId="0" fontId="9" fillId="0" borderId="0" xfId="0" applyFont="1"/>
    <xf numFmtId="0" fontId="1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203200</xdr:colOff>
      <xdr:row>0</xdr:row>
      <xdr:rowOff>0</xdr:rowOff>
    </xdr:from>
    <xdr:to>
      <xdr:col>7</xdr:col>
      <xdr:colOff>308031</xdr:colOff>
      <xdr:row>3</xdr:row>
      <xdr:rowOff>76200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4C494A4-9185-F1DA-A6F3-B9E197D2C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300" y="0"/>
          <a:ext cx="914456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13" zoomScaleNormal="100" workbookViewId="0">
      <selection activeCell="F35" sqref="F35"/>
    </sheetView>
  </sheetViews>
  <sheetFormatPr defaultRowHeight="14.5" x14ac:dyDescent="0.35"/>
  <cols>
    <col min="1" max="1" width="6.453125" customWidth="1"/>
    <col min="2" max="2" width="14.54296875" customWidth="1"/>
    <col min="3" max="3" width="12.7265625" customWidth="1"/>
    <col min="4" max="4" width="9.54296875" customWidth="1"/>
    <col min="5" max="5" width="9.81640625" customWidth="1"/>
    <col min="6" max="6" width="10.26953125" customWidth="1"/>
    <col min="7" max="7" width="12.1796875" customWidth="1"/>
    <col min="8" max="8" width="11.7265625" customWidth="1"/>
  </cols>
  <sheetData>
    <row r="1" spans="1:8" ht="18.5" x14ac:dyDescent="0.45">
      <c r="A1" s="8" t="s">
        <v>14</v>
      </c>
      <c r="B1" s="9"/>
      <c r="C1" s="9"/>
      <c r="D1" s="9"/>
      <c r="E1" s="10"/>
      <c r="F1" s="11"/>
      <c r="G1" s="11"/>
      <c r="H1" s="12"/>
    </row>
    <row r="2" spans="1:8" ht="18.5" x14ac:dyDescent="0.45">
      <c r="A2" s="13" t="s">
        <v>15</v>
      </c>
      <c r="B2" s="29"/>
      <c r="C2" s="29"/>
      <c r="D2" s="29"/>
      <c r="E2" s="30"/>
      <c r="H2" s="14"/>
    </row>
    <row r="3" spans="1:8" ht="21" x14ac:dyDescent="0.5">
      <c r="A3" s="16" t="s">
        <v>44</v>
      </c>
      <c r="B3" s="31"/>
      <c r="C3" s="31"/>
      <c r="D3" s="32"/>
      <c r="H3" s="14"/>
    </row>
    <row r="4" spans="1:8" s="34" customFormat="1" ht="18.5" x14ac:dyDescent="0.45">
      <c r="A4" s="33" t="s">
        <v>0</v>
      </c>
      <c r="B4" s="35"/>
      <c r="H4" s="37"/>
    </row>
    <row r="5" spans="1:8" s="1" customFormat="1" ht="58" x14ac:dyDescent="0.35">
      <c r="A5" s="17" t="s">
        <v>1</v>
      </c>
      <c r="B5" s="3" t="s">
        <v>17</v>
      </c>
      <c r="C5" s="3" t="s">
        <v>20</v>
      </c>
      <c r="D5" s="3" t="s">
        <v>2</v>
      </c>
      <c r="E5" s="3" t="s">
        <v>22</v>
      </c>
      <c r="F5" s="3" t="s">
        <v>21</v>
      </c>
      <c r="G5" s="3" t="s">
        <v>43</v>
      </c>
      <c r="H5" s="18" t="s">
        <v>42</v>
      </c>
    </row>
    <row r="6" spans="1:8" s="1" customFormat="1" x14ac:dyDescent="0.35">
      <c r="A6" s="17"/>
      <c r="B6" s="3"/>
      <c r="C6" s="3"/>
      <c r="D6" s="3"/>
      <c r="E6" s="3"/>
      <c r="F6" s="7" t="s">
        <v>29</v>
      </c>
      <c r="G6" s="7" t="s">
        <v>28</v>
      </c>
      <c r="H6" s="42" t="s">
        <v>45</v>
      </c>
    </row>
    <row r="7" spans="1:8" x14ac:dyDescent="0.35">
      <c r="A7" s="19">
        <v>1</v>
      </c>
      <c r="B7" s="4" t="s">
        <v>18</v>
      </c>
      <c r="C7" s="28" t="s">
        <v>25</v>
      </c>
      <c r="D7" s="4">
        <v>10</v>
      </c>
      <c r="E7" s="4">
        <f>(1000*D7)</f>
        <v>10000</v>
      </c>
      <c r="F7" s="4">
        <f>(0.82*E7)</f>
        <v>8200</v>
      </c>
      <c r="G7" s="4">
        <f>(F7*0.3)</f>
        <v>2460</v>
      </c>
      <c r="H7" s="20">
        <f>(F7-G7)</f>
        <v>5740</v>
      </c>
    </row>
    <row r="8" spans="1:8" x14ac:dyDescent="0.35">
      <c r="A8" s="19">
        <v>2</v>
      </c>
      <c r="B8" s="4" t="s">
        <v>19</v>
      </c>
      <c r="C8" s="28" t="s">
        <v>26</v>
      </c>
      <c r="D8" s="4">
        <v>0</v>
      </c>
      <c r="E8" s="4">
        <v>50000</v>
      </c>
      <c r="F8" s="4">
        <f>(E8*0.82)</f>
        <v>41000</v>
      </c>
      <c r="G8" s="4">
        <f>(F8*0.2)</f>
        <v>8200</v>
      </c>
      <c r="H8" s="20">
        <f>(F8-G8)</f>
        <v>32800</v>
      </c>
    </row>
    <row r="9" spans="1:8" x14ac:dyDescent="0.35">
      <c r="A9" s="19">
        <v>3</v>
      </c>
      <c r="B9" s="5"/>
      <c r="C9" s="4"/>
      <c r="D9" s="4"/>
      <c r="E9" s="5"/>
      <c r="F9" s="5"/>
      <c r="G9" s="5"/>
      <c r="H9" s="20"/>
    </row>
    <row r="10" spans="1:8" x14ac:dyDescent="0.35">
      <c r="A10" s="19">
        <v>4</v>
      </c>
      <c r="B10" s="5"/>
      <c r="C10" s="4"/>
      <c r="D10" s="4"/>
      <c r="E10" s="5"/>
      <c r="F10" s="5"/>
      <c r="G10" s="5"/>
      <c r="H10" s="20"/>
    </row>
    <row r="11" spans="1:8" x14ac:dyDescent="0.35">
      <c r="A11" s="19"/>
      <c r="B11" s="4"/>
      <c r="C11" s="4"/>
      <c r="D11" s="6" t="s">
        <v>3</v>
      </c>
      <c r="E11" s="5">
        <f>SUM(E7:E10)</f>
        <v>60000</v>
      </c>
      <c r="F11" s="5">
        <f t="shared" ref="F11:H11" si="0">SUM(F7:F10)</f>
        <v>49200</v>
      </c>
      <c r="G11" s="5">
        <f t="shared" si="0"/>
        <v>10660</v>
      </c>
      <c r="H11" s="21">
        <f t="shared" si="0"/>
        <v>38540</v>
      </c>
    </row>
    <row r="12" spans="1:8" x14ac:dyDescent="0.35">
      <c r="A12" s="15" t="s">
        <v>46</v>
      </c>
      <c r="D12" s="43">
        <f>0.1*H11</f>
        <v>3854</v>
      </c>
      <c r="E12" s="24"/>
      <c r="F12" s="24"/>
      <c r="G12" s="24"/>
      <c r="H12" s="25"/>
    </row>
    <row r="13" spans="1:8" x14ac:dyDescent="0.35">
      <c r="A13" s="15"/>
      <c r="D13" s="43"/>
      <c r="E13" s="24"/>
      <c r="F13" s="24"/>
      <c r="G13" s="24"/>
      <c r="H13" s="25"/>
    </row>
    <row r="14" spans="1:8" s="34" customFormat="1" ht="18.5" x14ac:dyDescent="0.45">
      <c r="A14" s="33" t="s">
        <v>48</v>
      </c>
      <c r="C14" s="35" t="s">
        <v>47</v>
      </c>
      <c r="D14" s="44">
        <f>0.9*H11</f>
        <v>34686</v>
      </c>
      <c r="E14" s="35"/>
      <c r="F14" s="35"/>
      <c r="G14" s="35"/>
      <c r="H14" s="36"/>
    </row>
    <row r="15" spans="1:8" ht="14.15" customHeight="1" x14ac:dyDescent="0.35">
      <c r="A15" s="22" t="s">
        <v>23</v>
      </c>
      <c r="B15" s="24"/>
      <c r="C15" s="24"/>
      <c r="E15" s="24"/>
      <c r="F15" s="24"/>
      <c r="G15" s="24"/>
      <c r="H15" s="25"/>
    </row>
    <row r="16" spans="1:8" s="1" customFormat="1" ht="29" x14ac:dyDescent="0.35">
      <c r="A16" s="17" t="s">
        <v>1</v>
      </c>
      <c r="B16" s="2" t="s">
        <v>10</v>
      </c>
      <c r="C16" s="2" t="s">
        <v>11</v>
      </c>
      <c r="D16" s="3" t="s">
        <v>12</v>
      </c>
      <c r="E16" s="26"/>
      <c r="F16" s="26"/>
      <c r="G16" s="26"/>
      <c r="H16" s="27"/>
    </row>
    <row r="17" spans="1:8" x14ac:dyDescent="0.35">
      <c r="A17" s="19">
        <v>1</v>
      </c>
      <c r="B17" s="4" t="s">
        <v>27</v>
      </c>
      <c r="C17" s="4" t="s">
        <v>30</v>
      </c>
      <c r="D17" s="4">
        <v>100</v>
      </c>
      <c r="E17" s="24"/>
      <c r="F17" s="24"/>
      <c r="G17" s="24"/>
      <c r="H17" s="25"/>
    </row>
    <row r="18" spans="1:8" x14ac:dyDescent="0.35">
      <c r="A18" s="19">
        <v>2</v>
      </c>
      <c r="B18" s="4" t="s">
        <v>28</v>
      </c>
      <c r="C18" s="4" t="s">
        <v>32</v>
      </c>
      <c r="D18" s="4">
        <v>200</v>
      </c>
      <c r="E18" s="24"/>
      <c r="F18" s="24"/>
      <c r="G18" s="24"/>
      <c r="H18" s="25"/>
    </row>
    <row r="19" spans="1:8" x14ac:dyDescent="0.35">
      <c r="A19" s="19">
        <v>3</v>
      </c>
      <c r="B19" s="4" t="s">
        <v>29</v>
      </c>
      <c r="C19" s="4" t="s">
        <v>31</v>
      </c>
      <c r="D19" s="4">
        <v>300</v>
      </c>
      <c r="E19" s="24"/>
      <c r="F19" s="24"/>
      <c r="G19" s="24"/>
      <c r="H19" s="25"/>
    </row>
    <row r="20" spans="1:8" x14ac:dyDescent="0.35">
      <c r="A20" s="19">
        <v>4</v>
      </c>
      <c r="B20" t="s">
        <v>38</v>
      </c>
      <c r="C20" s="4"/>
      <c r="D20" s="4">
        <v>50</v>
      </c>
      <c r="H20" s="25"/>
    </row>
    <row r="21" spans="1:8" x14ac:dyDescent="0.35">
      <c r="A21" s="19">
        <v>5</v>
      </c>
      <c r="B21" s="4" t="s">
        <v>37</v>
      </c>
      <c r="C21" s="4"/>
      <c r="D21" s="4">
        <v>200</v>
      </c>
      <c r="H21" s="14"/>
    </row>
    <row r="22" spans="1:8" x14ac:dyDescent="0.35">
      <c r="A22" s="19"/>
      <c r="B22" s="4"/>
      <c r="C22" s="6" t="s">
        <v>13</v>
      </c>
      <c r="D22" s="5">
        <f>SUM(D17:D21)</f>
        <v>850</v>
      </c>
      <c r="E22" s="24"/>
      <c r="F22" s="24"/>
      <c r="G22" s="24"/>
      <c r="H22" s="25"/>
    </row>
    <row r="23" spans="1:8" x14ac:dyDescent="0.35">
      <c r="A23" s="15"/>
      <c r="C23" s="43"/>
      <c r="E23" s="24"/>
      <c r="F23" s="24"/>
      <c r="G23" s="24"/>
      <c r="H23" s="25"/>
    </row>
    <row r="24" spans="1:8" x14ac:dyDescent="0.35">
      <c r="A24" s="22" t="s">
        <v>24</v>
      </c>
      <c r="B24" s="24"/>
      <c r="C24" s="24"/>
      <c r="D24" s="24"/>
      <c r="E24" s="24"/>
      <c r="H24" s="14"/>
    </row>
    <row r="25" spans="1:8" s="1" customFormat="1" ht="43.5" x14ac:dyDescent="0.35">
      <c r="A25" s="17" t="s">
        <v>1</v>
      </c>
      <c r="B25" s="3" t="s">
        <v>5</v>
      </c>
      <c r="C25" s="3" t="s">
        <v>7</v>
      </c>
      <c r="D25" s="3" t="s">
        <v>8</v>
      </c>
      <c r="E25" s="3" t="s">
        <v>9</v>
      </c>
      <c r="F25" s="3" t="s">
        <v>6</v>
      </c>
      <c r="G25" s="7" t="s">
        <v>4</v>
      </c>
      <c r="H25" s="23"/>
    </row>
    <row r="26" spans="1:8" x14ac:dyDescent="0.35">
      <c r="A26" s="19">
        <v>1</v>
      </c>
      <c r="B26" s="4" t="s">
        <v>33</v>
      </c>
      <c r="C26" s="4">
        <v>5000</v>
      </c>
      <c r="D26" s="4">
        <v>1</v>
      </c>
      <c r="E26" s="4">
        <v>2</v>
      </c>
      <c r="F26" s="4">
        <v>3</v>
      </c>
      <c r="G26" s="4">
        <f>(C26*F26)</f>
        <v>15000</v>
      </c>
      <c r="H26" s="14"/>
    </row>
    <row r="27" spans="1:8" x14ac:dyDescent="0.35">
      <c r="A27" s="19">
        <v>2</v>
      </c>
      <c r="B27" s="4" t="s">
        <v>34</v>
      </c>
      <c r="C27" s="4">
        <v>5000</v>
      </c>
      <c r="D27" s="4">
        <v>2</v>
      </c>
      <c r="E27" s="4">
        <v>3</v>
      </c>
      <c r="F27" s="4">
        <v>1</v>
      </c>
      <c r="G27" s="4">
        <f t="shared" ref="G27:G28" si="1">(F27*2000)</f>
        <v>2000</v>
      </c>
      <c r="H27" s="14"/>
    </row>
    <row r="28" spans="1:8" x14ac:dyDescent="0.35">
      <c r="A28" s="19">
        <v>3</v>
      </c>
      <c r="B28" s="4" t="s">
        <v>35</v>
      </c>
      <c r="C28" s="4">
        <v>5000</v>
      </c>
      <c r="D28" s="4">
        <v>0</v>
      </c>
      <c r="E28" s="4">
        <v>1</v>
      </c>
      <c r="F28" s="4">
        <v>2</v>
      </c>
      <c r="G28" s="4">
        <f t="shared" si="1"/>
        <v>4000</v>
      </c>
      <c r="H28" s="14"/>
    </row>
    <row r="29" spans="1:8" x14ac:dyDescent="0.35">
      <c r="A29" s="19">
        <v>5</v>
      </c>
      <c r="B29" s="4" t="s">
        <v>39</v>
      </c>
      <c r="C29" s="4">
        <v>200</v>
      </c>
      <c r="D29" s="4">
        <v>0</v>
      </c>
      <c r="E29" s="4">
        <v>0</v>
      </c>
      <c r="F29" s="4">
        <v>0</v>
      </c>
      <c r="G29" s="4">
        <v>400</v>
      </c>
      <c r="H29" s="14" t="s">
        <v>36</v>
      </c>
    </row>
    <row r="30" spans="1:8" x14ac:dyDescent="0.35">
      <c r="A30" s="19"/>
      <c r="B30" s="4"/>
      <c r="C30" s="4"/>
      <c r="D30" s="4"/>
      <c r="E30" s="4"/>
      <c r="F30" s="4"/>
      <c r="G30" s="4"/>
      <c r="H30" s="14"/>
    </row>
    <row r="31" spans="1:8" x14ac:dyDescent="0.35">
      <c r="A31" s="19"/>
      <c r="B31" s="4"/>
      <c r="C31" s="4"/>
      <c r="D31" s="4"/>
      <c r="E31" s="4"/>
      <c r="F31" s="6" t="s">
        <v>52</v>
      </c>
      <c r="G31" s="5">
        <f>SUM(G26:G30)</f>
        <v>21400</v>
      </c>
      <c r="H31" s="14"/>
    </row>
    <row r="32" spans="1:8" x14ac:dyDescent="0.35">
      <c r="A32" s="45" t="s">
        <v>53</v>
      </c>
      <c r="B32" s="46"/>
      <c r="C32" s="24">
        <f>H11-D12-D22-G31</f>
        <v>12436</v>
      </c>
      <c r="D32" s="24" t="s">
        <v>55</v>
      </c>
      <c r="H32" s="14"/>
    </row>
    <row r="33" spans="1:8" x14ac:dyDescent="0.35">
      <c r="A33" s="22" t="s">
        <v>16</v>
      </c>
      <c r="B33" s="24"/>
      <c r="C33" s="24"/>
      <c r="G33" s="24" t="s">
        <v>40</v>
      </c>
      <c r="H33" s="14"/>
    </row>
    <row r="34" spans="1:8" x14ac:dyDescent="0.35">
      <c r="A34" s="22"/>
      <c r="B34" s="24"/>
      <c r="C34" s="24"/>
      <c r="G34" s="24"/>
      <c r="H34" s="14"/>
    </row>
    <row r="35" spans="1:8" x14ac:dyDescent="0.35">
      <c r="A35" s="22" t="s">
        <v>56</v>
      </c>
      <c r="B35" s="22"/>
      <c r="C35" s="22" t="s">
        <v>49</v>
      </c>
      <c r="G35" s="24" t="s">
        <v>50</v>
      </c>
      <c r="H35" s="14"/>
    </row>
    <row r="36" spans="1:8" x14ac:dyDescent="0.35">
      <c r="A36" s="24"/>
      <c r="B36" s="24"/>
      <c r="C36" s="24"/>
      <c r="G36" s="24"/>
      <c r="H36" s="14"/>
    </row>
    <row r="37" spans="1:8" x14ac:dyDescent="0.35">
      <c r="B37" s="24"/>
      <c r="C37" s="24"/>
      <c r="F37" s="24"/>
      <c r="G37" s="24" t="s">
        <v>51</v>
      </c>
      <c r="H37" s="25"/>
    </row>
    <row r="38" spans="1:8" x14ac:dyDescent="0.35">
      <c r="A38" s="24" t="s">
        <v>54</v>
      </c>
      <c r="H38" s="14"/>
    </row>
    <row r="39" spans="1:8" s="41" customFormat="1" ht="12.5" thickBot="1" x14ac:dyDescent="0.35">
      <c r="A39" s="38" t="s">
        <v>41</v>
      </c>
      <c r="B39" s="39"/>
      <c r="C39" s="39"/>
      <c r="D39" s="39"/>
      <c r="E39" s="39"/>
      <c r="F39" s="39"/>
      <c r="G39" s="39"/>
      <c r="H39" s="40"/>
    </row>
  </sheetData>
  <mergeCells count="1">
    <mergeCell ref="A32:B3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Dr.N.B.Dhokey</cp:lastModifiedBy>
  <cp:lastPrinted>2023-06-02T17:40:09Z</cp:lastPrinted>
  <dcterms:created xsi:type="dcterms:W3CDTF">2015-06-05T18:17:20Z</dcterms:created>
  <dcterms:modified xsi:type="dcterms:W3CDTF">2024-07-29T10:35:51Z</dcterms:modified>
</cp:coreProperties>
</file>